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3C0B7D2B-D87D-4A2B-88E5-2D0858BB3D4C}" xr6:coauthVersionLast="47" xr6:coauthVersionMax="47" xr10:uidLastSave="{00000000-0000-0000-0000-000000000000}"/>
  <bookViews>
    <workbookView xWindow="4056" yWindow="180" windowWidth="18540" windowHeight="9024" xr2:uid="{00000000-000D-0000-FFFF-FFFF00000000}"/>
  </bookViews>
  <sheets>
    <sheet name="Аркуш1" sheetId="2" r:id="rId1"/>
  </sheets>
  <externalReferences>
    <externalReference r:id="rId2"/>
  </externalReferences>
  <definedNames>
    <definedName name="_xlnm.Print_Area" localSheetId="0">Аркуш1!$A$1:$K$78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0" i="2" l="1"/>
  <c r="I40" i="2"/>
  <c r="H40" i="2"/>
  <c r="G40" i="2"/>
  <c r="F40" i="2"/>
  <c r="E40" i="2"/>
  <c r="E39" i="2"/>
  <c r="F39" i="2"/>
  <c r="G39" i="2"/>
  <c r="H39" i="2"/>
  <c r="I39" i="2"/>
  <c r="J39" i="2"/>
  <c r="E41" i="2"/>
  <c r="F41" i="2"/>
  <c r="G41" i="2"/>
  <c r="H41" i="2"/>
  <c r="I41" i="2"/>
  <c r="J41" i="2"/>
  <c r="E19" i="2"/>
  <c r="F19" i="2"/>
  <c r="G19" i="2"/>
  <c r="H19" i="2"/>
  <c r="H56" i="2" s="1"/>
  <c r="I19" i="2"/>
  <c r="I56" i="2" s="1"/>
  <c r="J19" i="2"/>
  <c r="D20" i="2"/>
  <c r="E20" i="2"/>
  <c r="F20" i="2"/>
  <c r="G20" i="2"/>
  <c r="H20" i="2"/>
  <c r="I20" i="2"/>
  <c r="J20" i="2"/>
  <c r="E56" i="2" l="1"/>
  <c r="F56" i="2"/>
  <c r="F58" i="2" l="1"/>
  <c r="E58" i="2" l="1"/>
  <c r="E59" i="2" l="1"/>
  <c r="I59" i="2"/>
  <c r="H59" i="2"/>
  <c r="G59" i="2"/>
  <c r="F59" i="2"/>
  <c r="I58" i="2"/>
  <c r="H58" i="2"/>
  <c r="G58" i="2"/>
  <c r="I54" i="2"/>
  <c r="H54" i="2"/>
  <c r="G54" i="2"/>
  <c r="F54" i="2"/>
  <c r="I53" i="2"/>
  <c r="H53" i="2"/>
  <c r="G53" i="2"/>
  <c r="F53" i="2"/>
  <c r="E54" i="2"/>
  <c r="E53" i="2"/>
  <c r="I52" i="2"/>
  <c r="H52" i="2"/>
  <c r="I51" i="2"/>
  <c r="H51" i="2"/>
  <c r="G51" i="2"/>
  <c r="F51" i="2"/>
  <c r="E51" i="2"/>
  <c r="I49" i="2"/>
  <c r="H49" i="2"/>
  <c r="G49" i="2"/>
  <c r="F49" i="2"/>
  <c r="E49" i="2"/>
  <c r="I48" i="2"/>
  <c r="H48" i="2"/>
  <c r="G48" i="2"/>
  <c r="F48" i="2"/>
  <c r="E48" i="2"/>
  <c r="I46" i="2"/>
  <c r="H46" i="2"/>
  <c r="I33" i="2"/>
  <c r="H33" i="2"/>
  <c r="G33" i="2"/>
  <c r="F33" i="2"/>
  <c r="E33" i="2"/>
  <c r="I32" i="2"/>
  <c r="H32" i="2"/>
  <c r="G32" i="2"/>
  <c r="F32" i="2"/>
  <c r="E32" i="2"/>
  <c r="J38" i="2"/>
  <c r="I26" i="2"/>
  <c r="I27" i="2"/>
  <c r="H27" i="2"/>
  <c r="G27" i="2"/>
  <c r="F27" i="2"/>
  <c r="E27" i="2"/>
  <c r="H26" i="2"/>
  <c r="G26" i="2"/>
  <c r="F26" i="2"/>
  <c r="E26" i="2"/>
  <c r="I25" i="2"/>
  <c r="H25" i="2"/>
  <c r="J37" i="2"/>
  <c r="J36" i="2"/>
  <c r="J35" i="2"/>
  <c r="J34" i="2"/>
  <c r="J31" i="2"/>
  <c r="J30" i="2"/>
  <c r="J29" i="2"/>
  <c r="J28" i="2"/>
  <c r="I21" i="2"/>
  <c r="H21" i="2"/>
  <c r="G21" i="2"/>
  <c r="F21" i="2"/>
  <c r="E21" i="2"/>
  <c r="E14" i="2"/>
  <c r="I9" i="2"/>
  <c r="J9" i="2" s="1"/>
  <c r="I14" i="2"/>
  <c r="H14" i="2"/>
  <c r="G14" i="2"/>
  <c r="F14" i="2"/>
  <c r="J23" i="2"/>
  <c r="J22" i="2"/>
  <c r="J18" i="2"/>
  <c r="J17" i="2"/>
  <c r="J16" i="2"/>
  <c r="J15" i="2"/>
  <c r="J13" i="2"/>
  <c r="J12" i="2"/>
  <c r="J11" i="2"/>
  <c r="J10" i="2"/>
  <c r="J33" i="2" l="1"/>
  <c r="J32" i="2"/>
  <c r="J21" i="2"/>
  <c r="J27" i="2"/>
  <c r="J26" i="2"/>
  <c r="J25" i="2"/>
  <c r="J14" i="2"/>
</calcChain>
</file>

<file path=xl/sharedStrings.xml><?xml version="1.0" encoding="utf-8"?>
<sst xmlns="http://schemas.openxmlformats.org/spreadsheetml/2006/main" count="136" uniqueCount="54">
  <si>
    <t>Артем ВОЙТОВИЧ</t>
  </si>
  <si>
    <t>Додаток 3</t>
  </si>
  <si>
    <t>Назва показника</t>
  </si>
  <si>
    <t>Одиниця виміру</t>
  </si>
  <si>
    <t>Вихідні дані на початок дії програми</t>
  </si>
  <si>
    <t>2024 рік</t>
  </si>
  <si>
    <t>2025 рік</t>
  </si>
  <si>
    <t>2026 рік</t>
  </si>
  <si>
    <t>2027 рік</t>
  </si>
  <si>
    <t>2028 рік</t>
  </si>
  <si>
    <t xml:space="preserve">Обсяг видатків на будівництво/ реконструкцію: </t>
  </si>
  <si>
    <t>вулиць і доріг комунальної власності та мостів</t>
  </si>
  <si>
    <t>Обсяг видатків на капітальний ремонт:</t>
  </si>
  <si>
    <t xml:space="preserve">Протяжність доріг та мостів, на яких проводитимуться роботи з будівництва/реконструкції </t>
  </si>
  <si>
    <t>км</t>
  </si>
  <si>
    <t xml:space="preserve">км </t>
  </si>
  <si>
    <t>Протяжність доріг та мостів, на яких проводитиметься капітальний ремонт</t>
  </si>
  <si>
    <t>вулиць і доріг комунальної власності</t>
  </si>
  <si>
    <t>Рівень виконання робіт з будівництва/реконструкції:</t>
  </si>
  <si>
    <t>%</t>
  </si>
  <si>
    <t xml:space="preserve">Рівень виконання робіт з  капітального ремонту </t>
  </si>
  <si>
    <t>Рівень виконання робіт з  експлуатаційного утримання</t>
  </si>
  <si>
    <r>
      <t xml:space="preserve">         </t>
    </r>
    <r>
      <rPr>
        <b/>
        <sz val="14"/>
        <color theme="1"/>
        <rFont val="Times New Roman"/>
        <family val="1"/>
        <charset val="204"/>
      </rPr>
      <t xml:space="preserve">    </t>
    </r>
  </si>
  <si>
    <t>II. Показники продукту Програми</t>
  </si>
  <si>
    <t>доріг загального користування місцевого значення</t>
  </si>
  <si>
    <t>Обсяг видатків на експлуатаційне утримання:</t>
  </si>
  <si>
    <t>Протяжність доріг, на яких проводитимуться заходи в рамках експлуатаційного утримання</t>
  </si>
  <si>
    <t>III. Показники ефективності Програми</t>
  </si>
  <si>
    <t xml:space="preserve">Середні витрати на будівництво/реконструкцію </t>
  </si>
  <si>
    <t xml:space="preserve">Середні витрати на капітальний ремонт  </t>
  </si>
  <si>
    <t xml:space="preserve">Середні витрати на експлуатаційне утримання </t>
  </si>
  <si>
    <t>IV. Показники якості Програми</t>
  </si>
  <si>
    <t xml:space="preserve">доріг загального користування місцевого значення </t>
  </si>
  <si>
    <t xml:space="preserve">вулиць і доріг комунальної власності </t>
  </si>
  <si>
    <t>мостів на дорогах комунальної власності</t>
  </si>
  <si>
    <t>мостів на дорогах місцевого значення</t>
  </si>
  <si>
    <t>I. Показники затрат Програми</t>
  </si>
  <si>
    <t xml:space="preserve">Результативні показники Регіональної програми розвитку автомобільних доріг </t>
  </si>
  <si>
    <t>до Програми</t>
  </si>
  <si>
    <t>Начальник Управління дорожнього господарства обласної військової адміністрації</t>
  </si>
  <si>
    <t xml:space="preserve">№ </t>
  </si>
  <si>
    <t>Обсяг видатків на поточний середній ремонт:</t>
  </si>
  <si>
    <t>Протяжність доріг, на яких проводитиметься поточний середній ремонт</t>
  </si>
  <si>
    <t xml:space="preserve">Рівень виконання робіт з  поточного середнього ремонту </t>
  </si>
  <si>
    <t xml:space="preserve">Середні витрати на поточний середній ремонт  </t>
  </si>
  <si>
    <t>тис. грн</t>
  </si>
  <si>
    <r>
      <t>тис. м</t>
    </r>
    <r>
      <rPr>
        <vertAlign val="superscript"/>
        <sz val="9"/>
        <color theme="1"/>
        <rFont val="Times New Roman"/>
        <family val="1"/>
        <charset val="204"/>
      </rPr>
      <t>2</t>
    </r>
  </si>
  <si>
    <t>тис. грн/км</t>
  </si>
  <si>
    <t>тис. грн/п м</t>
  </si>
  <si>
    <t>тис. грн/тис. м2</t>
  </si>
  <si>
    <t>у Вінницькій області на 2024–2028 роки</t>
  </si>
  <si>
    <t>пог. м</t>
  </si>
  <si>
    <t>тис. грн/    пог. м</t>
  </si>
  <si>
    <t>Всього за період дії Програми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</si>
</sst>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FFFF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vertAlign val="superscript"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2" borderId="0" xfId="0" applyFont="1" applyFill="1"/>
    <xf numFmtId="0" fontId="1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center" vertical="center" wrapText="1"/>
    </xf>
    <xf numFmtId="3" fontId="8" fillId="0" borderId="11" xfId="0" applyNumberFormat="1" applyFont="1" applyBorder="1" applyAlignment="1">
      <alignment horizontal="center" vertical="center" wrapText="1"/>
    </xf>
    <xf numFmtId="3" fontId="8" fillId="0" borderId="16" xfId="0" applyNumberFormat="1" applyFont="1" applyBorder="1" applyAlignment="1">
      <alignment horizontal="center" vertical="center" wrapText="1"/>
    </xf>
    <xf numFmtId="0" fontId="7" fillId="0" borderId="19" xfId="0" applyFont="1" applyBorder="1" applyAlignment="1">
      <alignment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7" fillId="0" borderId="25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9" fontId="5" fillId="0" borderId="1" xfId="0" applyNumberFormat="1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justify" vertical="center" wrapText="1"/>
    </xf>
    <xf numFmtId="0" fontId="5" fillId="0" borderId="9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1" fontId="13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1" fillId="0" borderId="33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1" fontId="13" fillId="0" borderId="10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6;&#1054;&#1041;&#1054;&#1063;&#1030;%20&#1044;&#1054;&#1050;&#1059;&#1052;&#1045;&#1053;&#1058;&#1048;\&#1055;&#1056;&#1054;&#1043;&#1056;&#1040;&#1052;&#1048;\&#1055;&#1056;&#1054;&#1043;&#1056;&#1040;&#1052;&#1048;%202024-2028\&#1087;&#1088;&#1086;&#1075;&#1088;&#1072;&#1084;&#1072;%20&#1088;&#1086;&#1079;&#1074;&#1080;&#1090;&#1082;&#1091;%20&#1040;&#1044;\&#1079;&#1084;&#1110;&#1085;&#1080;%20&#1089;&#1077;&#1088;&#1087;&#1077;&#1085;&#1100;%202026\&#1055;&#1054;&#1056;&#1030;&#1042;&#1053;&#1071;&#1051;&#1068;&#1053;&#1040;%20&#1079;&#1084;&#1110;&#1085;&#1080;%20&#1044;&#1086;&#1076;_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ркуш1"/>
    </sheetNames>
    <sheetDataSet>
      <sheetData sheetId="0">
        <row r="16">
          <cell r="E16">
            <v>255000</v>
          </cell>
          <cell r="F16">
            <v>177500</v>
          </cell>
          <cell r="H16">
            <v>300000</v>
          </cell>
          <cell r="I16">
            <v>750000</v>
          </cell>
          <cell r="J16">
            <v>1482500</v>
          </cell>
        </row>
        <row r="17">
          <cell r="D17">
            <v>5111.3</v>
          </cell>
          <cell r="E17">
            <v>255000</v>
          </cell>
          <cell r="F17">
            <v>177500</v>
          </cell>
          <cell r="H17">
            <v>300000</v>
          </cell>
          <cell r="I17">
            <v>750000</v>
          </cell>
          <cell r="J17">
            <v>1482500</v>
          </cell>
        </row>
        <row r="36">
          <cell r="E36">
            <v>15</v>
          </cell>
          <cell r="F36">
            <v>10</v>
          </cell>
          <cell r="H36">
            <v>3.5</v>
          </cell>
          <cell r="I36">
            <v>13</v>
          </cell>
          <cell r="J36">
            <v>41.5</v>
          </cell>
        </row>
        <row r="37">
          <cell r="E37">
            <v>15</v>
          </cell>
          <cell r="F37">
            <v>10</v>
          </cell>
          <cell r="H37">
            <v>3.5</v>
          </cell>
          <cell r="I37">
            <v>13</v>
          </cell>
          <cell r="J37">
            <v>41.5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8"/>
  <sheetViews>
    <sheetView tabSelected="1" view="pageBreakPreview" zoomScale="130" zoomScaleNormal="130" zoomScaleSheetLayoutView="130" workbookViewId="0">
      <selection activeCell="E9" sqref="E9"/>
    </sheetView>
  </sheetViews>
  <sheetFormatPr defaultRowHeight="14.4" x14ac:dyDescent="0.3"/>
  <cols>
    <col min="1" max="1" width="3.109375" customWidth="1"/>
    <col min="2" max="2" width="29.109375" customWidth="1"/>
    <col min="3" max="3" width="10.6640625" style="4" customWidth="1"/>
    <col min="4" max="4" width="15" style="4" customWidth="1"/>
    <col min="5" max="5" width="10.6640625" customWidth="1"/>
    <col min="6" max="6" width="10.5546875" customWidth="1"/>
    <col min="7" max="7" width="11.33203125" customWidth="1"/>
    <col min="8" max="8" width="10.5546875" customWidth="1"/>
    <col min="9" max="9" width="10.109375" customWidth="1"/>
  </cols>
  <sheetData>
    <row r="1" spans="1:11" ht="15.6" x14ac:dyDescent="0.3">
      <c r="I1" s="46" t="s">
        <v>1</v>
      </c>
      <c r="J1" s="9"/>
      <c r="K1" s="9"/>
    </row>
    <row r="2" spans="1:11" ht="15.6" x14ac:dyDescent="0.3">
      <c r="I2" s="46" t="s">
        <v>38</v>
      </c>
      <c r="J2" s="9"/>
      <c r="K2" s="9"/>
    </row>
    <row r="3" spans="1:11" ht="10.5" customHeight="1" x14ac:dyDescent="0.3">
      <c r="I3" s="8"/>
      <c r="J3" s="9"/>
      <c r="K3" s="9"/>
    </row>
    <row r="4" spans="1:11" ht="1.95" customHeight="1" x14ac:dyDescent="0.3">
      <c r="I4" s="8"/>
      <c r="J4" s="9"/>
      <c r="K4" s="9"/>
    </row>
    <row r="5" spans="1:11" ht="16.5" customHeight="1" x14ac:dyDescent="0.3">
      <c r="A5" s="88" t="s">
        <v>37</v>
      </c>
      <c r="B5" s="88"/>
      <c r="C5" s="88"/>
      <c r="D5" s="88"/>
      <c r="E5" s="88"/>
      <c r="F5" s="88"/>
      <c r="G5" s="88"/>
      <c r="H5" s="88"/>
      <c r="I5" s="88"/>
      <c r="J5" s="88"/>
      <c r="K5" s="88"/>
    </row>
    <row r="6" spans="1:11" ht="18" customHeight="1" thickBot="1" x14ac:dyDescent="0.35">
      <c r="A6" s="44"/>
      <c r="B6" s="74" t="s">
        <v>50</v>
      </c>
      <c r="C6" s="74"/>
      <c r="D6" s="74"/>
      <c r="E6" s="74"/>
      <c r="F6" s="74"/>
      <c r="G6" s="74"/>
      <c r="H6" s="74"/>
      <c r="I6" s="74"/>
      <c r="J6" s="74"/>
      <c r="K6" s="44"/>
    </row>
    <row r="7" spans="1:11" ht="40.5" customHeight="1" thickBot="1" x14ac:dyDescent="0.35">
      <c r="A7" s="10" t="s">
        <v>40</v>
      </c>
      <c r="B7" s="11" t="s">
        <v>2</v>
      </c>
      <c r="C7" s="11" t="s">
        <v>3</v>
      </c>
      <c r="D7" s="11" t="s">
        <v>4</v>
      </c>
      <c r="E7" s="11" t="s">
        <v>5</v>
      </c>
      <c r="F7" s="11" t="s">
        <v>6</v>
      </c>
      <c r="G7" s="11" t="s">
        <v>7</v>
      </c>
      <c r="H7" s="11" t="s">
        <v>8</v>
      </c>
      <c r="I7" s="11" t="s">
        <v>9</v>
      </c>
      <c r="J7" s="83" t="s">
        <v>53</v>
      </c>
      <c r="K7" s="84"/>
    </row>
    <row r="8" spans="1:11" ht="14.55" customHeight="1" thickBot="1" x14ac:dyDescent="0.35">
      <c r="A8" s="10"/>
      <c r="B8" s="89" t="s">
        <v>36</v>
      </c>
      <c r="C8" s="89"/>
      <c r="D8" s="89"/>
      <c r="E8" s="89"/>
      <c r="F8" s="89"/>
      <c r="G8" s="89"/>
      <c r="H8" s="89"/>
      <c r="I8" s="89"/>
      <c r="J8" s="89"/>
      <c r="K8" s="90"/>
    </row>
    <row r="9" spans="1:11" ht="27.75" customHeight="1" x14ac:dyDescent="0.3">
      <c r="A9" s="64">
        <v>1</v>
      </c>
      <c r="B9" s="41" t="s">
        <v>10</v>
      </c>
      <c r="C9" s="33" t="s">
        <v>45</v>
      </c>
      <c r="D9" s="33"/>
      <c r="E9" s="33">
        <v>1300000</v>
      </c>
      <c r="F9" s="33">
        <v>1300000</v>
      </c>
      <c r="G9" s="33">
        <v>1300000</v>
      </c>
      <c r="H9" s="33">
        <v>1900000</v>
      </c>
      <c r="I9" s="33">
        <f>I10+I11+I12+I13</f>
        <v>2900000</v>
      </c>
      <c r="J9" s="85">
        <f>E9+F9+G9+H9+I9</f>
        <v>8700000</v>
      </c>
      <c r="K9" s="86"/>
    </row>
    <row r="10" spans="1:11" ht="21.75" customHeight="1" x14ac:dyDescent="0.3">
      <c r="A10" s="87"/>
      <c r="B10" s="34" t="s">
        <v>32</v>
      </c>
      <c r="C10" s="40" t="s">
        <v>45</v>
      </c>
      <c r="D10" s="14"/>
      <c r="E10" s="14"/>
      <c r="F10" s="14"/>
      <c r="G10" s="14"/>
      <c r="H10" s="14">
        <v>600000</v>
      </c>
      <c r="I10" s="14">
        <v>600000</v>
      </c>
      <c r="J10" s="72">
        <f>H10+I10</f>
        <v>1200000</v>
      </c>
      <c r="K10" s="73"/>
    </row>
    <row r="11" spans="1:11" ht="18.75" customHeight="1" x14ac:dyDescent="0.3">
      <c r="A11" s="64"/>
      <c r="B11" s="26" t="s">
        <v>35</v>
      </c>
      <c r="C11" s="40" t="s">
        <v>45</v>
      </c>
      <c r="D11" s="14"/>
      <c r="E11" s="14"/>
      <c r="F11" s="14"/>
      <c r="G11" s="14"/>
      <c r="H11" s="14"/>
      <c r="I11" s="14">
        <v>1000000</v>
      </c>
      <c r="J11" s="72">
        <f>I11</f>
        <v>1000000</v>
      </c>
      <c r="K11" s="73"/>
    </row>
    <row r="12" spans="1:11" ht="19.5" customHeight="1" x14ac:dyDescent="0.3">
      <c r="A12" s="64"/>
      <c r="B12" s="34" t="s">
        <v>33</v>
      </c>
      <c r="C12" s="14" t="s">
        <v>45</v>
      </c>
      <c r="D12" s="14"/>
      <c r="E12" s="14">
        <v>1000000</v>
      </c>
      <c r="F12" s="14">
        <v>1000000</v>
      </c>
      <c r="G12" s="14">
        <v>1000000</v>
      </c>
      <c r="H12" s="14">
        <v>1000000</v>
      </c>
      <c r="I12" s="14">
        <v>1000000</v>
      </c>
      <c r="J12" s="72">
        <f>E12+F12+G12+H12+I12</f>
        <v>5000000</v>
      </c>
      <c r="K12" s="73"/>
    </row>
    <row r="13" spans="1:11" ht="19.95" customHeight="1" x14ac:dyDescent="0.3">
      <c r="A13" s="81"/>
      <c r="B13" s="34" t="s">
        <v>34</v>
      </c>
      <c r="C13" s="14" t="s">
        <v>45</v>
      </c>
      <c r="D13" s="14"/>
      <c r="E13" s="14">
        <v>300000</v>
      </c>
      <c r="F13" s="14">
        <v>300000</v>
      </c>
      <c r="G13" s="14">
        <v>300000</v>
      </c>
      <c r="H13" s="14">
        <v>300000</v>
      </c>
      <c r="I13" s="14">
        <v>300000</v>
      </c>
      <c r="J13" s="72">
        <f>E13+F13+G13+H13+I13</f>
        <v>1500000</v>
      </c>
      <c r="K13" s="73"/>
    </row>
    <row r="14" spans="1:11" ht="22.5" customHeight="1" x14ac:dyDescent="0.3">
      <c r="A14" s="63">
        <v>2</v>
      </c>
      <c r="B14" s="16" t="s">
        <v>12</v>
      </c>
      <c r="C14" s="14" t="s">
        <v>45</v>
      </c>
      <c r="D14" s="14"/>
      <c r="E14" s="14">
        <f>E15+E16+E17+E18</f>
        <v>6430000</v>
      </c>
      <c r="F14" s="14">
        <f t="shared" ref="F14:I14" si="0">F15+F16+F17+F18</f>
        <v>6430000</v>
      </c>
      <c r="G14" s="14">
        <f t="shared" si="0"/>
        <v>6050000</v>
      </c>
      <c r="H14" s="14">
        <f t="shared" si="0"/>
        <v>5760000</v>
      </c>
      <c r="I14" s="14">
        <f t="shared" si="0"/>
        <v>5780000</v>
      </c>
      <c r="J14" s="72">
        <f>E14+F14+G14+H14+I14</f>
        <v>30450000</v>
      </c>
      <c r="K14" s="73"/>
    </row>
    <row r="15" spans="1:11" ht="21" customHeight="1" x14ac:dyDescent="0.3">
      <c r="A15" s="64"/>
      <c r="B15" s="34" t="s">
        <v>32</v>
      </c>
      <c r="C15" s="72" t="s">
        <v>45</v>
      </c>
      <c r="D15" s="14">
        <v>645700.5</v>
      </c>
      <c r="E15" s="14">
        <v>5000000</v>
      </c>
      <c r="F15" s="14">
        <v>5000000</v>
      </c>
      <c r="G15" s="14">
        <v>4600000</v>
      </c>
      <c r="H15" s="14">
        <v>4300000</v>
      </c>
      <c r="I15" s="14">
        <v>4300000</v>
      </c>
      <c r="J15" s="72">
        <f t="shared" ref="J15:J23" si="1">E15+F15+G15+H15+I15</f>
        <v>23200000</v>
      </c>
      <c r="K15" s="73"/>
    </row>
    <row r="16" spans="1:11" ht="18" customHeight="1" x14ac:dyDescent="0.3">
      <c r="A16" s="64"/>
      <c r="B16" s="26" t="s">
        <v>35</v>
      </c>
      <c r="C16" s="72"/>
      <c r="D16" s="17">
        <v>74255.899999999994</v>
      </c>
      <c r="E16" s="17">
        <v>330000</v>
      </c>
      <c r="F16" s="17">
        <v>330000</v>
      </c>
      <c r="G16" s="17">
        <v>350000</v>
      </c>
      <c r="H16" s="17">
        <v>360000</v>
      </c>
      <c r="I16" s="17">
        <v>380000</v>
      </c>
      <c r="J16" s="72">
        <f t="shared" si="1"/>
        <v>1750000</v>
      </c>
      <c r="K16" s="73"/>
    </row>
    <row r="17" spans="1:11" ht="21" customHeight="1" x14ac:dyDescent="0.3">
      <c r="A17" s="64"/>
      <c r="B17" s="58" t="s">
        <v>11</v>
      </c>
      <c r="C17" s="14" t="s">
        <v>45</v>
      </c>
      <c r="D17" s="14"/>
      <c r="E17" s="14">
        <v>1000000</v>
      </c>
      <c r="F17" s="14">
        <v>1000000</v>
      </c>
      <c r="G17" s="14">
        <v>1000000</v>
      </c>
      <c r="H17" s="14">
        <v>1000000</v>
      </c>
      <c r="I17" s="14">
        <v>1000000</v>
      </c>
      <c r="J17" s="72">
        <f t="shared" si="1"/>
        <v>5000000</v>
      </c>
      <c r="K17" s="73"/>
    </row>
    <row r="18" spans="1:11" ht="18" customHeight="1" x14ac:dyDescent="0.3">
      <c r="A18" s="81"/>
      <c r="B18" s="58" t="s">
        <v>34</v>
      </c>
      <c r="C18" s="14" t="s">
        <v>45</v>
      </c>
      <c r="D18" s="14"/>
      <c r="E18" s="14">
        <v>100000</v>
      </c>
      <c r="F18" s="14">
        <v>100000</v>
      </c>
      <c r="G18" s="14">
        <v>100000</v>
      </c>
      <c r="H18" s="14">
        <v>100000</v>
      </c>
      <c r="I18" s="14">
        <v>100000</v>
      </c>
      <c r="J18" s="72">
        <f t="shared" si="1"/>
        <v>500000</v>
      </c>
      <c r="K18" s="73"/>
    </row>
    <row r="19" spans="1:11" ht="21.75" customHeight="1" x14ac:dyDescent="0.3">
      <c r="A19" s="25"/>
      <c r="B19" s="57" t="s">
        <v>41</v>
      </c>
      <c r="C19" s="14" t="s">
        <v>45</v>
      </c>
      <c r="D19" s="14"/>
      <c r="E19" s="14">
        <f>[1]Аркуш1!E16</f>
        <v>255000</v>
      </c>
      <c r="F19" s="14">
        <f>[1]Аркуш1!F16</f>
        <v>177500</v>
      </c>
      <c r="G19" s="14">
        <f>[1]Аркуш1!G16</f>
        <v>0</v>
      </c>
      <c r="H19" s="14">
        <f>[1]Аркуш1!H16</f>
        <v>300000</v>
      </c>
      <c r="I19" s="14">
        <f>[1]Аркуш1!I16</f>
        <v>750000</v>
      </c>
      <c r="J19" s="76">
        <f>[1]Аркуш1!J16</f>
        <v>1482500</v>
      </c>
      <c r="K19" s="77"/>
    </row>
    <row r="20" spans="1:11" ht="21.75" customHeight="1" x14ac:dyDescent="0.3">
      <c r="A20" s="25"/>
      <c r="B20" s="58" t="s">
        <v>32</v>
      </c>
      <c r="C20" s="14" t="s">
        <v>45</v>
      </c>
      <c r="D20" s="14">
        <f>[1]Аркуш1!D17</f>
        <v>5111.3</v>
      </c>
      <c r="E20" s="14">
        <f>[1]Аркуш1!E17</f>
        <v>255000</v>
      </c>
      <c r="F20" s="14">
        <f>[1]Аркуш1!F17</f>
        <v>177500</v>
      </c>
      <c r="G20" s="14">
        <f>[1]Аркуш1!G17</f>
        <v>0</v>
      </c>
      <c r="H20" s="14">
        <f>[1]Аркуш1!H17</f>
        <v>300000</v>
      </c>
      <c r="I20" s="14">
        <f>[1]Аркуш1!I17</f>
        <v>750000</v>
      </c>
      <c r="J20" s="76">
        <f>[1]Аркуш1!J17</f>
        <v>1482500</v>
      </c>
      <c r="K20" s="77"/>
    </row>
    <row r="21" spans="1:11" ht="25.5" customHeight="1" x14ac:dyDescent="0.3">
      <c r="A21" s="63">
        <v>3</v>
      </c>
      <c r="B21" s="57" t="s">
        <v>25</v>
      </c>
      <c r="C21" s="14" t="s">
        <v>45</v>
      </c>
      <c r="D21" s="14"/>
      <c r="E21" s="48">
        <f>E22+E23</f>
        <v>1766200</v>
      </c>
      <c r="F21" s="48">
        <f t="shared" ref="F21:I21" si="2">F22+F23</f>
        <v>1731240</v>
      </c>
      <c r="G21" s="48">
        <f t="shared" si="2"/>
        <v>1798400</v>
      </c>
      <c r="H21" s="48">
        <f t="shared" si="2"/>
        <v>2186000</v>
      </c>
      <c r="I21" s="48">
        <f t="shared" si="2"/>
        <v>2425200</v>
      </c>
      <c r="J21" s="94">
        <f t="shared" si="1"/>
        <v>9907040</v>
      </c>
      <c r="K21" s="95"/>
    </row>
    <row r="22" spans="1:11" ht="24" customHeight="1" x14ac:dyDescent="0.3">
      <c r="A22" s="64"/>
      <c r="B22" s="18" t="s">
        <v>24</v>
      </c>
      <c r="C22" s="14" t="s">
        <v>45</v>
      </c>
      <c r="D22" s="31">
        <v>154280</v>
      </c>
      <c r="E22" s="47">
        <v>1219000</v>
      </c>
      <c r="F22" s="47">
        <v>1184040</v>
      </c>
      <c r="G22" s="47">
        <v>1251200</v>
      </c>
      <c r="H22" s="47">
        <v>1638800</v>
      </c>
      <c r="I22" s="47">
        <v>1878000</v>
      </c>
      <c r="J22" s="96">
        <f t="shared" si="1"/>
        <v>7171040</v>
      </c>
      <c r="K22" s="97"/>
    </row>
    <row r="23" spans="1:11" ht="18.45" customHeight="1" thickBot="1" x14ac:dyDescent="0.35">
      <c r="A23" s="65"/>
      <c r="B23" s="19" t="s">
        <v>17</v>
      </c>
      <c r="C23" s="20" t="s">
        <v>45</v>
      </c>
      <c r="D23" s="20"/>
      <c r="E23" s="21">
        <v>547200</v>
      </c>
      <c r="F23" s="21">
        <v>547200</v>
      </c>
      <c r="G23" s="21">
        <v>547200</v>
      </c>
      <c r="H23" s="21">
        <v>547200</v>
      </c>
      <c r="I23" s="22">
        <v>547200</v>
      </c>
      <c r="J23" s="68">
        <f t="shared" si="1"/>
        <v>2736000</v>
      </c>
      <c r="K23" s="69"/>
    </row>
    <row r="24" spans="1:11" ht="13.5" customHeight="1" thickBot="1" x14ac:dyDescent="0.35">
      <c r="A24" s="23"/>
      <c r="B24" s="91" t="s">
        <v>23</v>
      </c>
      <c r="C24" s="92"/>
      <c r="D24" s="92"/>
      <c r="E24" s="92"/>
      <c r="F24" s="92"/>
      <c r="G24" s="92"/>
      <c r="H24" s="92"/>
      <c r="I24" s="92"/>
      <c r="J24" s="92"/>
      <c r="K24" s="93"/>
    </row>
    <row r="25" spans="1:11" ht="13.95" customHeight="1" x14ac:dyDescent="0.3">
      <c r="A25" s="82">
        <v>1</v>
      </c>
      <c r="B25" s="98" t="s">
        <v>13</v>
      </c>
      <c r="C25" s="12" t="s">
        <v>14</v>
      </c>
      <c r="D25" s="12"/>
      <c r="E25" s="12"/>
      <c r="F25" s="12"/>
      <c r="G25" s="12"/>
      <c r="H25" s="12">
        <f>H28</f>
        <v>10</v>
      </c>
      <c r="I25" s="12">
        <f>I28</f>
        <v>10</v>
      </c>
      <c r="J25" s="100">
        <f t="shared" ref="J25:J26" si="3">E25+F25+G25+H25+I25</f>
        <v>20</v>
      </c>
      <c r="K25" s="101"/>
    </row>
    <row r="26" spans="1:11" ht="16.95" customHeight="1" x14ac:dyDescent="0.3">
      <c r="A26" s="64"/>
      <c r="B26" s="99"/>
      <c r="C26" s="14" t="s">
        <v>51</v>
      </c>
      <c r="D26" s="14"/>
      <c r="E26" s="14">
        <f>E31</f>
        <v>60</v>
      </c>
      <c r="F26" s="14">
        <f t="shared" ref="F26:H26" si="4">F31</f>
        <v>60</v>
      </c>
      <c r="G26" s="14">
        <f t="shared" si="4"/>
        <v>60</v>
      </c>
      <c r="H26" s="14">
        <f t="shared" si="4"/>
        <v>60</v>
      </c>
      <c r="I26" s="14">
        <f>I31+I29</f>
        <v>270</v>
      </c>
      <c r="J26" s="72">
        <f t="shared" si="3"/>
        <v>510</v>
      </c>
      <c r="K26" s="73"/>
    </row>
    <row r="27" spans="1:11" ht="14.55" customHeight="1" x14ac:dyDescent="0.3">
      <c r="A27" s="64"/>
      <c r="B27" s="99"/>
      <c r="C27" s="14" t="s">
        <v>46</v>
      </c>
      <c r="D27" s="14"/>
      <c r="E27" s="14">
        <f>E30</f>
        <v>20</v>
      </c>
      <c r="F27" s="14">
        <f>F30</f>
        <v>20</v>
      </c>
      <c r="G27" s="14">
        <f>G30</f>
        <v>20</v>
      </c>
      <c r="H27" s="14">
        <f>H30</f>
        <v>20</v>
      </c>
      <c r="I27" s="14">
        <f>I30</f>
        <v>20</v>
      </c>
      <c r="J27" s="72">
        <f>E27+F27+G27+H27+I27</f>
        <v>100</v>
      </c>
      <c r="K27" s="73"/>
    </row>
    <row r="28" spans="1:11" ht="25.5" customHeight="1" x14ac:dyDescent="0.3">
      <c r="A28" s="64"/>
      <c r="B28" s="34" t="s">
        <v>32</v>
      </c>
      <c r="C28" s="14" t="s">
        <v>15</v>
      </c>
      <c r="D28" s="14"/>
      <c r="E28" s="14"/>
      <c r="F28" s="14"/>
      <c r="G28" s="14"/>
      <c r="H28" s="14">
        <v>10</v>
      </c>
      <c r="I28" s="14">
        <v>10</v>
      </c>
      <c r="J28" s="72">
        <f t="shared" ref="J28:J37" si="5">E28+F28+G28+H28+I28</f>
        <v>20</v>
      </c>
      <c r="K28" s="73"/>
    </row>
    <row r="29" spans="1:11" ht="17.25" customHeight="1" x14ac:dyDescent="0.3">
      <c r="A29" s="64"/>
      <c r="B29" s="26" t="s">
        <v>35</v>
      </c>
      <c r="C29" s="14" t="s">
        <v>51</v>
      </c>
      <c r="D29" s="14"/>
      <c r="E29" s="14"/>
      <c r="F29" s="14"/>
      <c r="G29" s="14"/>
      <c r="H29" s="14"/>
      <c r="I29" s="14">
        <v>210</v>
      </c>
      <c r="J29" s="72">
        <f t="shared" si="5"/>
        <v>210</v>
      </c>
      <c r="K29" s="73"/>
    </row>
    <row r="30" spans="1:11" ht="18" customHeight="1" x14ac:dyDescent="0.3">
      <c r="A30" s="64"/>
      <c r="B30" s="34" t="s">
        <v>33</v>
      </c>
      <c r="C30" s="14" t="s">
        <v>46</v>
      </c>
      <c r="D30" s="14"/>
      <c r="E30" s="14">
        <v>20</v>
      </c>
      <c r="F30" s="14">
        <v>20</v>
      </c>
      <c r="G30" s="14">
        <v>20</v>
      </c>
      <c r="H30" s="14">
        <v>20</v>
      </c>
      <c r="I30" s="14">
        <v>20</v>
      </c>
      <c r="J30" s="72">
        <f t="shared" si="5"/>
        <v>100</v>
      </c>
      <c r="K30" s="73"/>
    </row>
    <row r="31" spans="1:11" ht="24" x14ac:dyDescent="0.3">
      <c r="A31" s="81"/>
      <c r="B31" s="34" t="s">
        <v>34</v>
      </c>
      <c r="C31" s="14" t="s">
        <v>51</v>
      </c>
      <c r="D31" s="14"/>
      <c r="E31" s="14">
        <v>60</v>
      </c>
      <c r="F31" s="14">
        <v>60</v>
      </c>
      <c r="G31" s="14">
        <v>60</v>
      </c>
      <c r="H31" s="14">
        <v>60</v>
      </c>
      <c r="I31" s="14">
        <v>60</v>
      </c>
      <c r="J31" s="72">
        <f t="shared" si="5"/>
        <v>300</v>
      </c>
      <c r="K31" s="73"/>
    </row>
    <row r="32" spans="1:11" ht="15" customHeight="1" x14ac:dyDescent="0.3">
      <c r="A32" s="63">
        <v>2</v>
      </c>
      <c r="B32" s="102" t="s">
        <v>16</v>
      </c>
      <c r="C32" s="14" t="s">
        <v>14</v>
      </c>
      <c r="D32" s="14"/>
      <c r="E32" s="14">
        <f>E35</f>
        <v>100</v>
      </c>
      <c r="F32" s="14">
        <f t="shared" ref="F32:I32" si="6">F35</f>
        <v>100</v>
      </c>
      <c r="G32" s="14">
        <f t="shared" si="6"/>
        <v>106</v>
      </c>
      <c r="H32" s="14">
        <f t="shared" si="6"/>
        <v>106</v>
      </c>
      <c r="I32" s="14">
        <f t="shared" si="6"/>
        <v>106</v>
      </c>
      <c r="J32" s="72">
        <f t="shared" si="5"/>
        <v>518</v>
      </c>
      <c r="K32" s="73"/>
    </row>
    <row r="33" spans="1:11" ht="13.95" customHeight="1" x14ac:dyDescent="0.3">
      <c r="A33" s="64"/>
      <c r="B33" s="102"/>
      <c r="C33" s="14" t="s">
        <v>51</v>
      </c>
      <c r="D33" s="14"/>
      <c r="E33" s="14">
        <f>E36+E38</f>
        <v>300</v>
      </c>
      <c r="F33" s="14">
        <f t="shared" ref="F33:I33" si="7">F36+F38</f>
        <v>300</v>
      </c>
      <c r="G33" s="14">
        <f t="shared" si="7"/>
        <v>320</v>
      </c>
      <c r="H33" s="14">
        <f t="shared" si="7"/>
        <v>325</v>
      </c>
      <c r="I33" s="14">
        <f t="shared" si="7"/>
        <v>335</v>
      </c>
      <c r="J33" s="72">
        <f t="shared" si="5"/>
        <v>1580</v>
      </c>
      <c r="K33" s="73"/>
    </row>
    <row r="34" spans="1:11" ht="16.95" customHeight="1" x14ac:dyDescent="0.3">
      <c r="A34" s="64"/>
      <c r="B34" s="102"/>
      <c r="C34" s="14" t="s">
        <v>46</v>
      </c>
      <c r="D34" s="14"/>
      <c r="E34" s="14">
        <v>500</v>
      </c>
      <c r="F34" s="14">
        <v>500</v>
      </c>
      <c r="G34" s="14">
        <v>500</v>
      </c>
      <c r="H34" s="14">
        <v>500</v>
      </c>
      <c r="I34" s="14">
        <v>500</v>
      </c>
      <c r="J34" s="72">
        <f t="shared" si="5"/>
        <v>2500</v>
      </c>
      <c r="K34" s="73"/>
    </row>
    <row r="35" spans="1:11" ht="25.5" customHeight="1" x14ac:dyDescent="0.3">
      <c r="A35" s="64"/>
      <c r="B35" s="34" t="s">
        <v>32</v>
      </c>
      <c r="C35" s="14" t="s">
        <v>14</v>
      </c>
      <c r="D35" s="14">
        <v>75.2</v>
      </c>
      <c r="E35" s="14">
        <v>100</v>
      </c>
      <c r="F35" s="14">
        <v>100</v>
      </c>
      <c r="G35" s="14">
        <v>106</v>
      </c>
      <c r="H35" s="14">
        <v>106</v>
      </c>
      <c r="I35" s="14">
        <v>106</v>
      </c>
      <c r="J35" s="72">
        <f t="shared" si="5"/>
        <v>518</v>
      </c>
      <c r="K35" s="73"/>
    </row>
    <row r="36" spans="1:11" ht="16.5" customHeight="1" x14ac:dyDescent="0.3">
      <c r="A36" s="64"/>
      <c r="B36" s="26" t="s">
        <v>35</v>
      </c>
      <c r="C36" s="14" t="s">
        <v>51</v>
      </c>
      <c r="D36" s="14">
        <v>187.6</v>
      </c>
      <c r="E36" s="14">
        <v>200</v>
      </c>
      <c r="F36" s="14">
        <v>200</v>
      </c>
      <c r="G36" s="14">
        <v>220</v>
      </c>
      <c r="H36" s="14">
        <v>225</v>
      </c>
      <c r="I36" s="14">
        <v>235</v>
      </c>
      <c r="J36" s="72">
        <f t="shared" si="5"/>
        <v>1080</v>
      </c>
      <c r="K36" s="73"/>
    </row>
    <row r="37" spans="1:11" ht="17.25" customHeight="1" x14ac:dyDescent="0.3">
      <c r="A37" s="64"/>
      <c r="B37" s="34" t="s">
        <v>33</v>
      </c>
      <c r="C37" s="14" t="s">
        <v>46</v>
      </c>
      <c r="D37" s="14"/>
      <c r="E37" s="14">
        <v>500</v>
      </c>
      <c r="F37" s="14">
        <v>500</v>
      </c>
      <c r="G37" s="14">
        <v>500</v>
      </c>
      <c r="H37" s="14">
        <v>500</v>
      </c>
      <c r="I37" s="14">
        <v>500</v>
      </c>
      <c r="J37" s="72">
        <f t="shared" si="5"/>
        <v>2500</v>
      </c>
      <c r="K37" s="73"/>
    </row>
    <row r="38" spans="1:11" ht="15.45" customHeight="1" x14ac:dyDescent="0.3">
      <c r="A38" s="81"/>
      <c r="B38" s="34" t="s">
        <v>34</v>
      </c>
      <c r="C38" s="14" t="s">
        <v>51</v>
      </c>
      <c r="D38" s="17"/>
      <c r="E38" s="17">
        <v>100</v>
      </c>
      <c r="F38" s="17">
        <v>100</v>
      </c>
      <c r="G38" s="17">
        <v>100</v>
      </c>
      <c r="H38" s="17">
        <v>100</v>
      </c>
      <c r="I38" s="17">
        <v>100</v>
      </c>
      <c r="J38" s="72">
        <f t="shared" ref="J38" si="8">E38+F38+G38+H38+I38</f>
        <v>500</v>
      </c>
      <c r="K38" s="73"/>
    </row>
    <row r="39" spans="1:11" ht="34.200000000000003" x14ac:dyDescent="0.3">
      <c r="A39" s="51"/>
      <c r="B39" s="32" t="s">
        <v>42</v>
      </c>
      <c r="C39" s="14" t="s">
        <v>14</v>
      </c>
      <c r="D39" s="17"/>
      <c r="E39" s="17">
        <f>[1]Аркуш1!E36</f>
        <v>15</v>
      </c>
      <c r="F39" s="17">
        <f>[1]Аркуш1!F36</f>
        <v>10</v>
      </c>
      <c r="G39" s="17">
        <f>[1]Аркуш1!G36</f>
        <v>0</v>
      </c>
      <c r="H39" s="17">
        <f>[1]Аркуш1!H36</f>
        <v>3.5</v>
      </c>
      <c r="I39" s="17">
        <f>[1]Аркуш1!I36</f>
        <v>13</v>
      </c>
      <c r="J39" s="76">
        <f>[1]Аркуш1!J36</f>
        <v>41.5</v>
      </c>
      <c r="K39" s="77"/>
    </row>
    <row r="40" spans="1:11" ht="24" x14ac:dyDescent="0.3">
      <c r="A40" s="51"/>
      <c r="B40" s="34" t="s">
        <v>32</v>
      </c>
      <c r="C40" s="14" t="s">
        <v>14</v>
      </c>
      <c r="D40" s="17">
        <v>4.9000000000000004</v>
      </c>
      <c r="E40" s="17">
        <f>[1]Аркуш1!E37</f>
        <v>15</v>
      </c>
      <c r="F40" s="17">
        <f>[1]Аркуш1!F37</f>
        <v>10</v>
      </c>
      <c r="G40" s="17">
        <f>[1]Аркуш1!G37</f>
        <v>0</v>
      </c>
      <c r="H40" s="17">
        <f>[1]Аркуш1!H37</f>
        <v>3.5</v>
      </c>
      <c r="I40" s="17">
        <f>[1]Аркуш1!I37</f>
        <v>13</v>
      </c>
      <c r="J40" s="76">
        <f>[1]Аркуш1!J37</f>
        <v>41.5</v>
      </c>
      <c r="K40" s="77"/>
    </row>
    <row r="41" spans="1:11" ht="34.950000000000003" customHeight="1" x14ac:dyDescent="0.3">
      <c r="A41" s="24">
        <v>3</v>
      </c>
      <c r="B41" s="57" t="s">
        <v>26</v>
      </c>
      <c r="C41" s="14" t="s">
        <v>14</v>
      </c>
      <c r="D41" s="15"/>
      <c r="E41" s="14">
        <f t="shared" ref="E41:I41" si="9">E42+E43</f>
        <v>24610.7</v>
      </c>
      <c r="F41" s="14">
        <f t="shared" si="9"/>
        <v>24610.7</v>
      </c>
      <c r="G41" s="14">
        <f t="shared" si="9"/>
        <v>24610.7</v>
      </c>
      <c r="H41" s="14">
        <f t="shared" si="9"/>
        <v>24610.7</v>
      </c>
      <c r="I41" s="14">
        <f t="shared" si="9"/>
        <v>24610.7</v>
      </c>
      <c r="J41" s="72">
        <f>J42+J43</f>
        <v>24610.7</v>
      </c>
      <c r="K41" s="73"/>
    </row>
    <row r="42" spans="1:11" ht="26.25" customHeight="1" x14ac:dyDescent="0.3">
      <c r="A42" s="25"/>
      <c r="B42" s="26" t="s">
        <v>32</v>
      </c>
      <c r="C42" s="14" t="s">
        <v>14</v>
      </c>
      <c r="D42" s="31"/>
      <c r="E42" s="14">
        <v>7510.7</v>
      </c>
      <c r="F42" s="14">
        <v>7510.7</v>
      </c>
      <c r="G42" s="14">
        <v>7510.7</v>
      </c>
      <c r="H42" s="14">
        <v>7510.7</v>
      </c>
      <c r="I42" s="14">
        <v>7510.7</v>
      </c>
      <c r="J42" s="76">
        <v>7510.7</v>
      </c>
      <c r="K42" s="77"/>
    </row>
    <row r="43" spans="1:11" ht="19.95" customHeight="1" thickBot="1" x14ac:dyDescent="0.35">
      <c r="A43" s="27"/>
      <c r="B43" s="28" t="s">
        <v>17</v>
      </c>
      <c r="C43" s="20" t="s">
        <v>14</v>
      </c>
      <c r="D43" s="29"/>
      <c r="E43" s="29">
        <v>17100</v>
      </c>
      <c r="F43" s="29">
        <v>17100</v>
      </c>
      <c r="G43" s="29">
        <v>17100</v>
      </c>
      <c r="H43" s="29">
        <v>17100</v>
      </c>
      <c r="I43" s="29">
        <v>17100</v>
      </c>
      <c r="J43" s="111">
        <v>17100</v>
      </c>
      <c r="K43" s="112"/>
    </row>
    <row r="44" spans="1:11" ht="18" customHeight="1" thickBot="1" x14ac:dyDescent="0.35">
      <c r="A44" s="10"/>
      <c r="B44" s="60" t="s">
        <v>27</v>
      </c>
      <c r="C44" s="61"/>
      <c r="D44" s="61"/>
      <c r="E44" s="61"/>
      <c r="F44" s="61"/>
      <c r="G44" s="61"/>
      <c r="H44" s="61"/>
      <c r="I44" s="61"/>
      <c r="J44" s="61"/>
      <c r="K44" s="62"/>
    </row>
    <row r="45" spans="1:11" ht="28.5" customHeight="1" x14ac:dyDescent="0.3">
      <c r="A45" s="82">
        <v>1</v>
      </c>
      <c r="B45" s="30" t="s">
        <v>28</v>
      </c>
      <c r="C45" s="12"/>
      <c r="D45" s="12"/>
      <c r="E45" s="13"/>
      <c r="F45" s="13"/>
      <c r="G45" s="13"/>
      <c r="H45" s="13"/>
      <c r="I45" s="13"/>
      <c r="J45" s="105"/>
      <c r="K45" s="106"/>
    </row>
    <row r="46" spans="1:11" ht="21.75" customHeight="1" x14ac:dyDescent="0.3">
      <c r="A46" s="64"/>
      <c r="B46" s="34" t="s">
        <v>32</v>
      </c>
      <c r="C46" s="14" t="s">
        <v>47</v>
      </c>
      <c r="D46" s="14"/>
      <c r="E46" s="14"/>
      <c r="F46" s="14"/>
      <c r="G46" s="14"/>
      <c r="H46" s="14">
        <f>H10/H28</f>
        <v>60000</v>
      </c>
      <c r="I46" s="14">
        <f>I10/I28</f>
        <v>60000</v>
      </c>
      <c r="J46" s="107"/>
      <c r="K46" s="108"/>
    </row>
    <row r="47" spans="1:11" ht="20.399999999999999" customHeight="1" x14ac:dyDescent="0.3">
      <c r="A47" s="64"/>
      <c r="B47" s="59" t="s">
        <v>35</v>
      </c>
      <c r="C47" s="14" t="s">
        <v>52</v>
      </c>
      <c r="D47" s="14"/>
      <c r="E47" s="14"/>
      <c r="F47" s="14"/>
      <c r="G47" s="14"/>
      <c r="H47" s="14"/>
      <c r="I47" s="31">
        <v>5000</v>
      </c>
      <c r="J47" s="66"/>
      <c r="K47" s="67"/>
    </row>
    <row r="48" spans="1:11" ht="18" customHeight="1" x14ac:dyDescent="0.3">
      <c r="A48" s="64"/>
      <c r="B48" s="58" t="s">
        <v>33</v>
      </c>
      <c r="C48" s="45" t="s">
        <v>49</v>
      </c>
      <c r="D48" s="14"/>
      <c r="E48" s="14">
        <f>E12/E30</f>
        <v>50000</v>
      </c>
      <c r="F48" s="14">
        <f t="shared" ref="F48:I48" si="10">F12/F30</f>
        <v>50000</v>
      </c>
      <c r="G48" s="14">
        <f t="shared" si="10"/>
        <v>50000</v>
      </c>
      <c r="H48" s="14">
        <f t="shared" si="10"/>
        <v>50000</v>
      </c>
      <c r="I48" s="14">
        <f t="shared" si="10"/>
        <v>50000</v>
      </c>
      <c r="J48" s="107"/>
      <c r="K48" s="108"/>
    </row>
    <row r="49" spans="1:11" ht="24" x14ac:dyDescent="0.3">
      <c r="A49" s="81"/>
      <c r="B49" s="34" t="s">
        <v>34</v>
      </c>
      <c r="C49" s="14" t="s">
        <v>52</v>
      </c>
      <c r="D49" s="14"/>
      <c r="E49" s="14">
        <f>E13/E31</f>
        <v>5000</v>
      </c>
      <c r="F49" s="14">
        <f t="shared" ref="F49:I49" si="11">F13/F31</f>
        <v>5000</v>
      </c>
      <c r="G49" s="14">
        <f t="shared" si="11"/>
        <v>5000</v>
      </c>
      <c r="H49" s="14">
        <f t="shared" si="11"/>
        <v>5000</v>
      </c>
      <c r="I49" s="14">
        <f t="shared" si="11"/>
        <v>5000</v>
      </c>
      <c r="J49" s="66"/>
      <c r="K49" s="67"/>
    </row>
    <row r="50" spans="1:11" ht="22.8" x14ac:dyDescent="0.3">
      <c r="A50" s="63">
        <v>2</v>
      </c>
      <c r="B50" s="32" t="s">
        <v>29</v>
      </c>
      <c r="C50" s="14"/>
      <c r="D50" s="14"/>
      <c r="E50" s="14"/>
      <c r="F50" s="14"/>
      <c r="G50" s="14"/>
      <c r="H50" s="14"/>
      <c r="I50" s="14"/>
      <c r="J50" s="107"/>
      <c r="K50" s="108"/>
    </row>
    <row r="51" spans="1:11" ht="23.25" customHeight="1" x14ac:dyDescent="0.3">
      <c r="A51" s="64"/>
      <c r="B51" s="34" t="s">
        <v>32</v>
      </c>
      <c r="C51" s="14" t="s">
        <v>47</v>
      </c>
      <c r="D51" s="14"/>
      <c r="E51" s="14">
        <f>E15/E35</f>
        <v>50000</v>
      </c>
      <c r="F51" s="14">
        <f t="shared" ref="F51:I51" si="12">F15/F35</f>
        <v>50000</v>
      </c>
      <c r="G51" s="48">
        <f t="shared" si="12"/>
        <v>43396.226415094337</v>
      </c>
      <c r="H51" s="48">
        <f t="shared" si="12"/>
        <v>40566.037735849059</v>
      </c>
      <c r="I51" s="48">
        <f t="shared" si="12"/>
        <v>40566.037735849059</v>
      </c>
      <c r="J51" s="107"/>
      <c r="K51" s="108"/>
    </row>
    <row r="52" spans="1:11" ht="18" customHeight="1" x14ac:dyDescent="0.3">
      <c r="A52" s="64"/>
      <c r="B52" s="26" t="s">
        <v>35</v>
      </c>
      <c r="C52" s="14" t="s">
        <v>48</v>
      </c>
      <c r="D52" s="14"/>
      <c r="E52" s="14">
        <v>1600</v>
      </c>
      <c r="F52" s="48">
        <v>1600</v>
      </c>
      <c r="G52" s="48">
        <v>1600</v>
      </c>
      <c r="H52" s="48">
        <f t="shared" ref="H52:I52" si="13">H16/H36</f>
        <v>1600</v>
      </c>
      <c r="I52" s="48">
        <f t="shared" si="13"/>
        <v>1617.0212765957447</v>
      </c>
      <c r="J52" s="66"/>
      <c r="K52" s="67"/>
    </row>
    <row r="53" spans="1:11" ht="15.75" customHeight="1" x14ac:dyDescent="0.3">
      <c r="A53" s="64"/>
      <c r="B53" s="34" t="s">
        <v>33</v>
      </c>
      <c r="C53" s="45" t="s">
        <v>49</v>
      </c>
      <c r="D53" s="14"/>
      <c r="E53" s="14">
        <f>E17/E37</f>
        <v>2000</v>
      </c>
      <c r="F53" s="14">
        <f t="shared" ref="F53:I53" si="14">F17/F37</f>
        <v>2000</v>
      </c>
      <c r="G53" s="14">
        <f t="shared" si="14"/>
        <v>2000</v>
      </c>
      <c r="H53" s="14">
        <f t="shared" si="14"/>
        <v>2000</v>
      </c>
      <c r="I53" s="14">
        <f t="shared" si="14"/>
        <v>2000</v>
      </c>
      <c r="J53" s="107"/>
      <c r="K53" s="108"/>
    </row>
    <row r="54" spans="1:11" ht="24" x14ac:dyDescent="0.3">
      <c r="A54" s="81"/>
      <c r="B54" s="34" t="s">
        <v>34</v>
      </c>
      <c r="C54" s="14" t="s">
        <v>52</v>
      </c>
      <c r="D54" s="14"/>
      <c r="E54" s="14">
        <f>E18/E38</f>
        <v>1000</v>
      </c>
      <c r="F54" s="14">
        <f t="shared" ref="F54:I54" si="15">F18/F38</f>
        <v>1000</v>
      </c>
      <c r="G54" s="14">
        <f t="shared" si="15"/>
        <v>1000</v>
      </c>
      <c r="H54" s="14">
        <f t="shared" si="15"/>
        <v>1000</v>
      </c>
      <c r="I54" s="14">
        <f t="shared" si="15"/>
        <v>1000</v>
      </c>
      <c r="J54" s="66"/>
      <c r="K54" s="67"/>
    </row>
    <row r="55" spans="1:11" ht="22.8" x14ac:dyDescent="0.3">
      <c r="A55" s="25"/>
      <c r="B55" s="32" t="s">
        <v>44</v>
      </c>
      <c r="C55" s="14"/>
      <c r="D55" s="14"/>
      <c r="E55" s="54"/>
      <c r="F55" s="54"/>
      <c r="G55" s="54"/>
      <c r="H55" s="55"/>
      <c r="I55" s="55"/>
      <c r="J55" s="49"/>
      <c r="K55" s="50"/>
    </row>
    <row r="56" spans="1:11" ht="24" x14ac:dyDescent="0.3">
      <c r="A56" s="25"/>
      <c r="B56" s="34" t="s">
        <v>32</v>
      </c>
      <c r="C56" s="14" t="s">
        <v>47</v>
      </c>
      <c r="D56" s="14"/>
      <c r="E56" s="48">
        <f>E19/E40</f>
        <v>17000</v>
      </c>
      <c r="F56" s="48">
        <f t="shared" ref="F56:I56" si="16">F19/F40</f>
        <v>17750</v>
      </c>
      <c r="G56" s="48"/>
      <c r="H56" s="47">
        <f t="shared" si="16"/>
        <v>85714.28571428571</v>
      </c>
      <c r="I56" s="47">
        <f t="shared" si="16"/>
        <v>57692.307692307695</v>
      </c>
      <c r="J56" s="49"/>
      <c r="K56" s="50"/>
    </row>
    <row r="57" spans="1:11" ht="22.8" x14ac:dyDescent="0.3">
      <c r="A57" s="63">
        <v>3</v>
      </c>
      <c r="B57" s="32" t="s">
        <v>30</v>
      </c>
      <c r="C57" s="14"/>
      <c r="D57" s="14"/>
      <c r="E57" s="14"/>
      <c r="F57" s="14"/>
      <c r="G57" s="14"/>
      <c r="H57" s="14"/>
      <c r="I57" s="14"/>
      <c r="J57" s="72"/>
      <c r="K57" s="73"/>
    </row>
    <row r="58" spans="1:11" ht="24" x14ac:dyDescent="0.3">
      <c r="A58" s="64"/>
      <c r="B58" s="34" t="s">
        <v>24</v>
      </c>
      <c r="C58" s="14" t="s">
        <v>47</v>
      </c>
      <c r="D58" s="14"/>
      <c r="E58" s="47">
        <f>E22/E42</f>
        <v>162.30178278988643</v>
      </c>
      <c r="F58" s="47">
        <f>F22/F42</f>
        <v>157.64709015138402</v>
      </c>
      <c r="G58" s="47">
        <f t="shared" ref="G58:I58" si="17">G22/G42</f>
        <v>166.58899969377023</v>
      </c>
      <c r="H58" s="47">
        <f t="shared" si="17"/>
        <v>218.19537459890557</v>
      </c>
      <c r="I58" s="47">
        <f t="shared" si="17"/>
        <v>250.04327159918518</v>
      </c>
      <c r="J58" s="72"/>
      <c r="K58" s="73"/>
    </row>
    <row r="59" spans="1:11" ht="21" customHeight="1" thickBot="1" x14ac:dyDescent="0.35">
      <c r="A59" s="65"/>
      <c r="B59" s="28" t="s">
        <v>17</v>
      </c>
      <c r="C59" s="14" t="s">
        <v>47</v>
      </c>
      <c r="D59" s="20"/>
      <c r="E59" s="20">
        <f>E23/E43</f>
        <v>32</v>
      </c>
      <c r="F59" s="20">
        <f t="shared" ref="F59:I59" si="18">F23/F43</f>
        <v>32</v>
      </c>
      <c r="G59" s="20">
        <f t="shared" si="18"/>
        <v>32</v>
      </c>
      <c r="H59" s="20">
        <f t="shared" si="18"/>
        <v>32</v>
      </c>
      <c r="I59" s="20">
        <f t="shared" si="18"/>
        <v>32</v>
      </c>
      <c r="J59" s="68"/>
      <c r="K59" s="69"/>
    </row>
    <row r="60" spans="1:11" ht="22.5" customHeight="1" thickBot="1" x14ac:dyDescent="0.35">
      <c r="A60" s="78" t="s">
        <v>31</v>
      </c>
      <c r="B60" s="79"/>
      <c r="C60" s="79"/>
      <c r="D60" s="79"/>
      <c r="E60" s="79"/>
      <c r="F60" s="79"/>
      <c r="G60" s="79"/>
      <c r="H60" s="79"/>
      <c r="I60" s="79"/>
      <c r="J60" s="79"/>
      <c r="K60" s="80"/>
    </row>
    <row r="61" spans="1:11" ht="27" customHeight="1" x14ac:dyDescent="0.3">
      <c r="A61" s="56">
        <v>1</v>
      </c>
      <c r="B61" s="35" t="s">
        <v>18</v>
      </c>
      <c r="C61" s="12"/>
      <c r="D61" s="12"/>
      <c r="E61" s="36"/>
      <c r="F61" s="36"/>
      <c r="G61" s="36"/>
      <c r="H61" s="36"/>
      <c r="I61" s="36"/>
      <c r="J61" s="109"/>
      <c r="K61" s="110"/>
    </row>
    <row r="62" spans="1:11" ht="24" x14ac:dyDescent="0.3">
      <c r="A62" s="42"/>
      <c r="B62" s="34" t="s">
        <v>32</v>
      </c>
      <c r="C62" s="14" t="s">
        <v>19</v>
      </c>
      <c r="D62" s="37"/>
      <c r="E62" s="38"/>
      <c r="F62" s="38"/>
      <c r="G62" s="38"/>
      <c r="H62" s="38">
        <v>1</v>
      </c>
      <c r="I62" s="38">
        <v>1</v>
      </c>
      <c r="J62" s="70"/>
      <c r="K62" s="71"/>
    </row>
    <row r="63" spans="1:11" ht="18" customHeight="1" x14ac:dyDescent="0.3">
      <c r="A63" s="43"/>
      <c r="B63" s="26" t="s">
        <v>35</v>
      </c>
      <c r="C63" s="14" t="s">
        <v>19</v>
      </c>
      <c r="D63" s="14"/>
      <c r="E63" s="38"/>
      <c r="F63" s="38"/>
      <c r="G63" s="38"/>
      <c r="H63" s="38"/>
      <c r="I63" s="38">
        <v>1</v>
      </c>
      <c r="J63" s="70"/>
      <c r="K63" s="71"/>
    </row>
    <row r="64" spans="1:11" ht="18" customHeight="1" x14ac:dyDescent="0.3">
      <c r="A64" s="25"/>
      <c r="B64" s="34" t="s">
        <v>33</v>
      </c>
      <c r="C64" s="14" t="s">
        <v>19</v>
      </c>
      <c r="D64" s="14"/>
      <c r="E64" s="38">
        <v>1</v>
      </c>
      <c r="F64" s="38">
        <v>1</v>
      </c>
      <c r="G64" s="38">
        <v>1</v>
      </c>
      <c r="H64" s="38">
        <v>1</v>
      </c>
      <c r="I64" s="38">
        <v>1</v>
      </c>
      <c r="J64" s="76"/>
      <c r="K64" s="77"/>
    </row>
    <row r="65" spans="1:18" ht="24" x14ac:dyDescent="0.3">
      <c r="A65" s="25"/>
      <c r="B65" s="34" t="s">
        <v>34</v>
      </c>
      <c r="C65" s="14" t="s">
        <v>19</v>
      </c>
      <c r="D65" s="14"/>
      <c r="E65" s="38">
        <v>1</v>
      </c>
      <c r="F65" s="38">
        <v>1</v>
      </c>
      <c r="G65" s="38">
        <v>1</v>
      </c>
      <c r="H65" s="38">
        <v>1</v>
      </c>
      <c r="I65" s="38">
        <v>1</v>
      </c>
      <c r="J65" s="76"/>
      <c r="K65" s="77"/>
    </row>
    <row r="66" spans="1:18" ht="22.8" x14ac:dyDescent="0.3">
      <c r="A66" s="63">
        <v>2</v>
      </c>
      <c r="B66" s="32" t="s">
        <v>20</v>
      </c>
      <c r="C66" s="14"/>
      <c r="D66" s="14"/>
      <c r="E66" s="34"/>
      <c r="F66" s="34"/>
      <c r="G66" s="34"/>
      <c r="H66" s="34"/>
      <c r="I66" s="34"/>
      <c r="J66" s="70"/>
      <c r="K66" s="71"/>
    </row>
    <row r="67" spans="1:18" ht="24" x14ac:dyDescent="0.3">
      <c r="A67" s="64"/>
      <c r="B67" s="34" t="s">
        <v>32</v>
      </c>
      <c r="C67" s="14" t="s">
        <v>19</v>
      </c>
      <c r="D67" s="14"/>
      <c r="E67" s="38">
        <v>1</v>
      </c>
      <c r="F67" s="38">
        <v>1</v>
      </c>
      <c r="G67" s="38">
        <v>1</v>
      </c>
      <c r="H67" s="38">
        <v>1</v>
      </c>
      <c r="I67" s="38">
        <v>1</v>
      </c>
      <c r="J67" s="70"/>
      <c r="K67" s="71"/>
    </row>
    <row r="68" spans="1:18" ht="15.75" customHeight="1" x14ac:dyDescent="0.3">
      <c r="A68" s="81"/>
      <c r="B68" s="26" t="s">
        <v>35</v>
      </c>
      <c r="C68" s="14" t="s">
        <v>19</v>
      </c>
      <c r="D68" s="14"/>
      <c r="E68" s="38">
        <v>1</v>
      </c>
      <c r="F68" s="38">
        <v>1</v>
      </c>
      <c r="G68" s="38">
        <v>1</v>
      </c>
      <c r="H68" s="38">
        <v>1</v>
      </c>
      <c r="I68" s="38">
        <v>1</v>
      </c>
      <c r="J68" s="70"/>
      <c r="K68" s="71"/>
    </row>
    <row r="69" spans="1:18" ht="18.75" customHeight="1" x14ac:dyDescent="0.3">
      <c r="A69" s="25"/>
      <c r="B69" s="34" t="s">
        <v>33</v>
      </c>
      <c r="C69" s="14" t="s">
        <v>19</v>
      </c>
      <c r="D69" s="14"/>
      <c r="E69" s="38">
        <v>1</v>
      </c>
      <c r="F69" s="38">
        <v>1</v>
      </c>
      <c r="G69" s="38">
        <v>1</v>
      </c>
      <c r="H69" s="38">
        <v>1</v>
      </c>
      <c r="I69" s="38">
        <v>1</v>
      </c>
      <c r="J69" s="76"/>
      <c r="K69" s="77"/>
    </row>
    <row r="70" spans="1:18" ht="24" x14ac:dyDescent="0.3">
      <c r="A70" s="25"/>
      <c r="B70" s="34" t="s">
        <v>34</v>
      </c>
      <c r="C70" s="14" t="s">
        <v>19</v>
      </c>
      <c r="D70" s="14"/>
      <c r="E70" s="38">
        <v>1</v>
      </c>
      <c r="F70" s="38">
        <v>1</v>
      </c>
      <c r="G70" s="38">
        <v>1</v>
      </c>
      <c r="H70" s="38">
        <v>1</v>
      </c>
      <c r="I70" s="38">
        <v>1</v>
      </c>
      <c r="J70" s="76"/>
      <c r="K70" s="77"/>
    </row>
    <row r="71" spans="1:18" ht="22.8" x14ac:dyDescent="0.3">
      <c r="A71" s="25"/>
      <c r="B71" s="32" t="s">
        <v>43</v>
      </c>
      <c r="C71" s="14"/>
      <c r="D71" s="14"/>
      <c r="E71" s="38"/>
      <c r="F71" s="38"/>
      <c r="G71" s="38"/>
      <c r="H71" s="38"/>
      <c r="I71" s="38"/>
      <c r="J71" s="52"/>
      <c r="K71" s="53"/>
    </row>
    <row r="72" spans="1:18" ht="24" x14ac:dyDescent="0.3">
      <c r="A72" s="25"/>
      <c r="B72" s="34" t="s">
        <v>32</v>
      </c>
      <c r="C72" s="14" t="s">
        <v>19</v>
      </c>
      <c r="D72" s="14"/>
      <c r="E72" s="38">
        <v>1</v>
      </c>
      <c r="F72" s="38">
        <v>1</v>
      </c>
      <c r="G72" s="38"/>
      <c r="H72" s="38">
        <v>1</v>
      </c>
      <c r="I72" s="38">
        <v>1</v>
      </c>
      <c r="J72" s="52"/>
      <c r="K72" s="53"/>
    </row>
    <row r="73" spans="1:18" ht="22.8" x14ac:dyDescent="0.3">
      <c r="A73" s="63">
        <v>3</v>
      </c>
      <c r="B73" s="32" t="s">
        <v>21</v>
      </c>
      <c r="C73" s="14"/>
      <c r="D73" s="14"/>
      <c r="E73" s="34"/>
      <c r="F73" s="34"/>
      <c r="G73" s="34"/>
      <c r="H73" s="34"/>
      <c r="I73" s="34"/>
      <c r="J73" s="70"/>
      <c r="K73" s="71"/>
    </row>
    <row r="74" spans="1:18" ht="24" x14ac:dyDescent="0.3">
      <c r="A74" s="64"/>
      <c r="B74" s="34" t="s">
        <v>24</v>
      </c>
      <c r="C74" s="14" t="s">
        <v>19</v>
      </c>
      <c r="D74" s="14"/>
      <c r="E74" s="38">
        <v>1</v>
      </c>
      <c r="F74" s="38">
        <v>1</v>
      </c>
      <c r="G74" s="38">
        <v>1</v>
      </c>
      <c r="H74" s="38">
        <v>1</v>
      </c>
      <c r="I74" s="38">
        <v>1</v>
      </c>
      <c r="J74" s="70"/>
      <c r="K74" s="71"/>
    </row>
    <row r="75" spans="1:18" ht="18.75" customHeight="1" thickBot="1" x14ac:dyDescent="0.35">
      <c r="A75" s="65"/>
      <c r="B75" s="28" t="s">
        <v>17</v>
      </c>
      <c r="C75" s="20" t="s">
        <v>19</v>
      </c>
      <c r="D75" s="20"/>
      <c r="E75" s="39">
        <v>1</v>
      </c>
      <c r="F75" s="39">
        <v>1</v>
      </c>
      <c r="G75" s="39">
        <v>1</v>
      </c>
      <c r="H75" s="39">
        <v>1</v>
      </c>
      <c r="I75" s="39">
        <v>1</v>
      </c>
      <c r="J75" s="113"/>
      <c r="K75" s="114"/>
    </row>
    <row r="76" spans="1:18" x14ac:dyDescent="0.3">
      <c r="A76" s="2"/>
      <c r="B76" s="2"/>
      <c r="C76" s="5"/>
      <c r="D76" s="5"/>
      <c r="E76" s="2"/>
      <c r="F76" s="2"/>
      <c r="G76" s="2"/>
      <c r="H76" s="2"/>
      <c r="I76" s="2"/>
      <c r="J76" s="2"/>
      <c r="K76" s="2"/>
    </row>
    <row r="77" spans="1:18" ht="6" customHeight="1" x14ac:dyDescent="0.3">
      <c r="A77" s="3" t="s">
        <v>22</v>
      </c>
    </row>
    <row r="78" spans="1:18" s="6" customFormat="1" ht="30.45" customHeight="1" x14ac:dyDescent="0.3">
      <c r="B78" s="103" t="s">
        <v>39</v>
      </c>
      <c r="C78" s="104"/>
      <c r="D78" s="104"/>
      <c r="E78" s="1"/>
      <c r="F78" s="1"/>
      <c r="G78" s="1"/>
      <c r="H78" s="1"/>
      <c r="I78" s="75" t="s">
        <v>0</v>
      </c>
      <c r="J78" s="75"/>
      <c r="K78" s="75"/>
      <c r="L78" s="1"/>
      <c r="M78" s="1"/>
      <c r="N78" s="75"/>
      <c r="O78" s="75"/>
      <c r="P78" s="1"/>
      <c r="Q78" s="1"/>
      <c r="R78" s="7"/>
    </row>
  </sheetData>
  <mergeCells count="83">
    <mergeCell ref="B78:D78"/>
    <mergeCell ref="J41:K41"/>
    <mergeCell ref="J45:K45"/>
    <mergeCell ref="J46:K46"/>
    <mergeCell ref="J48:K48"/>
    <mergeCell ref="J61:K61"/>
    <mergeCell ref="J50:K50"/>
    <mergeCell ref="J51:K51"/>
    <mergeCell ref="J53:K53"/>
    <mergeCell ref="J42:K42"/>
    <mergeCell ref="J43:K43"/>
    <mergeCell ref="J57:K57"/>
    <mergeCell ref="J75:K75"/>
    <mergeCell ref="J62:K62"/>
    <mergeCell ref="J63:K63"/>
    <mergeCell ref="J49:K49"/>
    <mergeCell ref="J36:K36"/>
    <mergeCell ref="J19:K19"/>
    <mergeCell ref="J20:K20"/>
    <mergeCell ref="J39:K39"/>
    <mergeCell ref="J40:K40"/>
    <mergeCell ref="J28:K28"/>
    <mergeCell ref="J29:K29"/>
    <mergeCell ref="J30:K30"/>
    <mergeCell ref="J31:K31"/>
    <mergeCell ref="B32:B34"/>
    <mergeCell ref="J32:K32"/>
    <mergeCell ref="J33:K33"/>
    <mergeCell ref="J34:K34"/>
    <mergeCell ref="J35:K35"/>
    <mergeCell ref="A5:K5"/>
    <mergeCell ref="B8:K8"/>
    <mergeCell ref="B24:K24"/>
    <mergeCell ref="J16:K16"/>
    <mergeCell ref="A32:A38"/>
    <mergeCell ref="J38:K38"/>
    <mergeCell ref="J37:K37"/>
    <mergeCell ref="J21:K21"/>
    <mergeCell ref="J22:K22"/>
    <mergeCell ref="A25:A31"/>
    <mergeCell ref="J23:K23"/>
    <mergeCell ref="B25:B27"/>
    <mergeCell ref="J25:K25"/>
    <mergeCell ref="J26:K26"/>
    <mergeCell ref="J27:K27"/>
    <mergeCell ref="A21:A23"/>
    <mergeCell ref="J7:K7"/>
    <mergeCell ref="J9:K9"/>
    <mergeCell ref="J10:K10"/>
    <mergeCell ref="J11:K11"/>
    <mergeCell ref="A14:A18"/>
    <mergeCell ref="J12:K12"/>
    <mergeCell ref="J13:K13"/>
    <mergeCell ref="J14:K14"/>
    <mergeCell ref="C15:C16"/>
    <mergeCell ref="J15:K15"/>
    <mergeCell ref="A9:A13"/>
    <mergeCell ref="J17:K17"/>
    <mergeCell ref="J18:K18"/>
    <mergeCell ref="J74:K74"/>
    <mergeCell ref="B6:J6"/>
    <mergeCell ref="N78:O78"/>
    <mergeCell ref="I78:K78"/>
    <mergeCell ref="J64:K64"/>
    <mergeCell ref="J65:K65"/>
    <mergeCell ref="J69:K69"/>
    <mergeCell ref="J70:K70"/>
    <mergeCell ref="J66:K66"/>
    <mergeCell ref="J67:K67"/>
    <mergeCell ref="J68:K68"/>
    <mergeCell ref="A60:K60"/>
    <mergeCell ref="A66:A68"/>
    <mergeCell ref="A73:A75"/>
    <mergeCell ref="A45:A49"/>
    <mergeCell ref="A50:A54"/>
    <mergeCell ref="B44:K44"/>
    <mergeCell ref="A57:A59"/>
    <mergeCell ref="J47:K47"/>
    <mergeCell ref="J59:K59"/>
    <mergeCell ref="J73:K73"/>
    <mergeCell ref="J52:K52"/>
    <mergeCell ref="J54:K54"/>
    <mergeCell ref="J58:K58"/>
  </mergeCells>
  <pageMargins left="0.70866141732283472" right="0.70866141732283472" top="1.1811023622047245" bottom="0.55118110236220474" header="0.31496062992125984" footer="0.31496062992125984"/>
  <pageSetup paperSize="9" orientation="landscape" r:id="rId1"/>
  <rowBreaks count="3" manualBreakCount="3">
    <brk id="21" max="16383" man="1"/>
    <brk id="42" max="16383" man="1"/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Гаврилюк Юлія Іванівна</dc:creator>
  <cp:lastModifiedBy>Kushnir</cp:lastModifiedBy>
  <cp:lastPrinted>2026-08-19T14:20:36Z</cp:lastPrinted>
  <dcterms:created xsi:type="dcterms:W3CDTF">2018-05-18T06:01:09Z</dcterms:created>
  <dcterms:modified xsi:type="dcterms:W3CDTF">2026-08-28T08:26:53Z</dcterms:modified>
</cp:coreProperties>
</file>